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120" yWindow="-120" windowWidth="20730" windowHeight="11760" activeTab="1"/>
  </bookViews>
  <sheets>
    <sheet name="Registro progetti" sheetId="4" r:id="rId1"/>
    <sheet name="Grafico di progetto" sheetId="5" r:id="rId2"/>
    <sheet name="Informazioni" sheetId="3" r:id="rId3"/>
    <sheet name="Dati grafico dinamici nascos..." sheetId="2" state="hidden" r:id="rId4"/>
  </sheets>
  <definedNames>
    <definedName name="_xlnm.Print_Area" localSheetId="0">'Registro progetti'!$G$1:$L$22</definedName>
    <definedName name="Attività_cardine">Attività_cardine1[Attività cardine/Attività]</definedName>
    <definedName name="Data_di_fine">'Registro progetti'!$I$3</definedName>
    <definedName name="Data_di_inizio">'Registro progetti'!$I$2</definedName>
    <definedName name="Durata">Attività_cardine1[Durata compito]</definedName>
    <definedName name="Giorno_di_inizio">Attività_cardine1[Giorno di inizio]</definedName>
    <definedName name="ScrollingIncrement">Attività_cardine1[Posiz.]</definedName>
    <definedName name="StartDateTable">Attività_cardine1[Data di inizio]</definedName>
    <definedName name="_xlnm.Print_Titles" localSheetId="0">'Registro progetti'!$4:$5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4"/>
  <c r="I12"/>
  <c r="I13"/>
  <c r="I14"/>
  <c r="I15"/>
  <c r="I16"/>
  <c r="I17"/>
  <c r="I18"/>
  <c r="I19"/>
  <c r="I20"/>
  <c r="J6"/>
  <c r="J7"/>
  <c r="J8"/>
  <c r="J9"/>
  <c r="J10"/>
  <c r="J11"/>
  <c r="J12"/>
  <c r="J13"/>
  <c r="J14"/>
  <c r="J15"/>
  <c r="J16"/>
  <c r="J17"/>
  <c r="J18"/>
  <c r="J19"/>
  <c r="J20"/>
  <c r="H6"/>
  <c r="I6" s="1"/>
  <c r="H7"/>
  <c r="I7" s="1"/>
  <c r="H8"/>
  <c r="I8" s="1"/>
  <c r="H9"/>
  <c r="I9" s="1"/>
  <c r="H10"/>
  <c r="I10" s="1"/>
  <c r="H11"/>
  <c r="H12"/>
  <c r="H13"/>
  <c r="H14"/>
  <c r="H15"/>
  <c r="H16"/>
  <c r="H17"/>
  <c r="H18"/>
  <c r="H19"/>
  <c r="H20"/>
  <c r="I1"/>
  <c r="H22"/>
  <c r="B6" i="2" l="1"/>
  <c r="B9"/>
  <c r="B8"/>
  <c r="B7"/>
  <c r="B10"/>
  <c r="I2" i="4" l="1"/>
  <c r="K6" l="1"/>
  <c r="K7"/>
  <c r="K8" l="1"/>
  <c r="K9" l="1"/>
  <c r="K10" l="1"/>
  <c r="K11"/>
  <c r="K12"/>
  <c r="K13"/>
  <c r="K14"/>
  <c r="K15"/>
  <c r="K16"/>
  <c r="K17"/>
  <c r="K18"/>
  <c r="K19"/>
  <c r="K20"/>
  <c r="I3"/>
  <c r="C8" i="2" l="1"/>
  <c r="C7"/>
  <c r="C6"/>
  <c r="D8"/>
  <c r="C10"/>
  <c r="C9"/>
  <c r="D7"/>
  <c r="D10"/>
  <c r="D9"/>
  <c r="L20" i="4"/>
  <c r="L19"/>
  <c r="L18"/>
  <c r="L17"/>
  <c r="L16"/>
  <c r="L15"/>
  <c r="L14"/>
  <c r="L13"/>
  <c r="L12"/>
  <c r="L11"/>
  <c r="L10" l="1"/>
  <c r="E10" i="2" s="1"/>
  <c r="L9" i="4" l="1"/>
  <c r="E9" i="2" l="1"/>
  <c r="L8" i="4"/>
  <c r="E8" i="2" l="1"/>
  <c r="L7" i="4"/>
  <c r="E7" i="2" l="1"/>
  <c r="L6" i="4"/>
  <c r="E6" i="2" l="1"/>
  <c r="D6"/>
</calcChain>
</file>

<file path=xl/sharedStrings.xml><?xml version="1.0" encoding="utf-8"?>
<sst xmlns="http://schemas.openxmlformats.org/spreadsheetml/2006/main" count="48" uniqueCount="47">
  <si>
    <t>Creare un registro progetti in questo foglio di lavoro.
Il titolo di questo foglio di lavoro si trova nella cella B1. 
Le informazioni su come usare questo foglio di lavoro, con istruzioni per le utilità per la lettura dello schermo, si trovano nel foglio di lavoro Informazioni.</t>
  </si>
  <si>
    <t>Immettere la data di inizio manualmente nella cella D2 o usare la formula di esempio del modello per trovare la data minima nella colonna dell’attività cardine della tabella delle attività cardine seguente.</t>
  </si>
  <si>
    <t>Immettere la data di fine manualmente nella cella D3 o usare la formula di esempio del modello per trovare la data massima nella colonna dell’attività cardine della tabella delle attività cardine seguente.</t>
  </si>
  <si>
    <t>Le informazioni sulle colonne della tabella delle attività cardine si trovano nelle celle da B4 a G4.</t>
  </si>
  <si>
    <t>Le intestazioni di tabella si trovano nelle celle da B5 a G5. 
Sono presenti due colonne nascoste: Le colonne del giorno di inizio e della durata dell’attività nelle celle F5 e G5 sono calcolate automaticamente e usate per la creazione del diagramma di Gantt nel foglio di lavoro Diagramma di Gantt. 
I dati di esempio si trovano nelle celle da B6 a E21. 
L'istruzione successiva si trova nella cella A22.</t>
  </si>
  <si>
    <t>Per aggiungere altre attività cardine/attività, inserire nuove righe sopra a questa.
Questa è l'ultima istruzione in questo foglio di lavoro.</t>
  </si>
  <si>
    <t>Per aggiungere altre attività cardine/attività, inserire nuove righe sopra a questa.</t>
  </si>
  <si>
    <t>Data di inizio:</t>
  </si>
  <si>
    <t>Data di fine:</t>
  </si>
  <si>
    <t>Data di inizio</t>
  </si>
  <si>
    <t>Data di fine</t>
  </si>
  <si>
    <t>Attività cardine/Attività</t>
  </si>
  <si>
    <t>Inizio</t>
  </si>
  <si>
    <t>Calcolato automaticamente. La data seguente, sotto questa colonna, viene usata per la creazione di grafici delle attività cardine e attività.</t>
  </si>
  <si>
    <t>Giorno di inizio</t>
  </si>
  <si>
    <t xml:space="preserve">Calcolato automaticamente. Durata di ogni compito </t>
  </si>
  <si>
    <t>Durata compito</t>
  </si>
  <si>
    <t>Il diagramma di Gantt con una barra di scorrimento si trova in questo foglio di lavoro. 
La barra di scorrimento inizia nella cella B29.
Questa è l'ultima istruzione in questo foglio di lavoro.</t>
  </si>
  <si>
    <t>Informazioni su questa cartella di lavoro</t>
  </si>
  <si>
    <t xml:space="preserve">La colonna della posizione nel foglio di lavoro Registro progetti consente di creare grafici delle attività cardine e delle attività su righe separate. È possibile, ad esempio, che due attività cardine/attività inizino nello stesso giorno e vengano eseguite in parallelo. Se avessero la stesso valore di posizione, si sovrapporrebbero nel grafico. Fornire due valori univoci per creare i grafici su due linee separate. Provare.
Alla fine del grafico si potrebbero notare indicatori senza testo e durata impostati in una specifica linea temporale. Quando l’ultima attività cardine scorre fuori dal grafico, questi indicatori segnalano la fine delle attività cardine del Registro progetti di cui creare il grafico. Scorrere indietro o tornare all’inizio per visualizzare le attività cardine di cui è possibile creare il grafico.
</t>
  </si>
  <si>
    <t>Guida per le utilità per la lettura dello schermo</t>
  </si>
  <si>
    <t xml:space="preserve">Questa cartella di lavoro contiene 4 fogli di lavoro. 
Registro progetti
Grafico di progetto
Informazioni
Dati grafico dinamici (nascosto)
Le istruzioni per ogni foglio di lavoro si trovano nella colonna A a partire dalla cella A1 di ogni foglio di lavoro. Sono scritte con testo nascosto. Ogni passaggio descrive le informazioni presenti nella riga corrispondente. Ogni passaggio successivo continua nella cella A2, A3 e così via, salvo diversa indicazione esplicita. Ad esempio, l'istruzione potrebbe indicare di "passare alla cella A6" per il passaggio successivo. 
Il testo nascosto non verrà stampato.
Per rimuovere queste istruzioni da un foglio di lavoro, è sufficiente eliminare la colonna A.
</t>
  </si>
  <si>
    <t>Questa è l'ultima istruzione in questo foglio di lavoro.</t>
  </si>
  <si>
    <t>Il titolo di questo foglio di lavoro si trova nella cella B1.</t>
  </si>
  <si>
    <t>L’intestazione di incremento scorrimento orizzontale si trova nella cella B2.
Per incrementare manualmente i dati, immettere un nuovo valore nella cella B3.
La pagina che scorre si aggiorna automaticamente quando la barra di scorrimento passa alla pagina successiva o precedente del foglio di lavoro Diagramma di Gantt.</t>
  </si>
  <si>
    <t>Il valore di scorrimento del Diagramma di Gantt aggiornato automaticamente si trova nella cella B3.</t>
  </si>
  <si>
    <t>Il titolo della tabella si trova nella cella B4.</t>
  </si>
  <si>
    <t>Le intestazioni di tabella si trovano nelle celle da B5 a E5. 
Una nota si trova nella cella F5.
Questa tabella contiene i grafici di massimo 5 attività cardine alla volta. 
Non modificare o eliminare questo foglio di lavoro o il suo contenuto.</t>
  </si>
  <si>
    <t>Dati grafico dinamici</t>
  </si>
  <si>
    <t>incremento scorrimento orizzontale</t>
  </si>
  <si>
    <t>Tabella dei dati dinamici</t>
  </si>
  <si>
    <t>attività cardine</t>
  </si>
  <si>
    <t>data</t>
  </si>
  <si>
    <t>durata</t>
  </si>
  <si>
    <t>&lt;--grafici di massimo 5 attività cardine alla volta</t>
  </si>
  <si>
    <t>Cortina</t>
  </si>
  <si>
    <t>Pippo</t>
  </si>
  <si>
    <t>Gantt progetto:</t>
  </si>
  <si>
    <t>Immettere la descrizione dell’attività  nella colonna. Questa descrizione verrà visualizzata nel Grafico di progetto.</t>
  </si>
  <si>
    <t>Pluto</t>
  </si>
  <si>
    <t>Paperino</t>
  </si>
  <si>
    <t>Paperone</t>
  </si>
  <si>
    <r>
      <t xml:space="preserve">Immettere i dati nel foglio di lavoro Registro progetti, </t>
    </r>
    <r>
      <rPr>
        <b/>
        <sz val="11"/>
        <color theme="1"/>
        <rFont val="Calibri"/>
        <family val="2"/>
        <scheme val="minor"/>
      </rPr>
      <t>COLONNE A - B -C</t>
    </r>
    <r>
      <rPr>
        <sz val="11"/>
        <color theme="1"/>
        <rFont val="Calibri"/>
        <family val="2"/>
        <scheme val="minor"/>
      </rPr>
      <t xml:space="preserve">, quindi scorrere la rappresentazione visiva della sequenza temporale nel foglio di lavoro Grafico di progetto. 
</t>
    </r>
  </si>
  <si>
    <t>Immettere il nome del progetto</t>
  </si>
  <si>
    <t>Immettere i giorni presunti inizio della attività a aprtire da oggi</t>
  </si>
  <si>
    <t>Posiz.</t>
  </si>
  <si>
    <t>Immettere i giorni di durata dell'attività (comprende il giorno iniziale)</t>
  </si>
</sst>
</file>

<file path=xl/styles.xml><?xml version="1.0" encoding="utf-8"?>
<styleSheet xmlns="http://schemas.openxmlformats.org/spreadsheetml/2006/main">
  <numFmts count="1">
    <numFmt numFmtId="164" formatCode="#,##0_ ;\-#,##0\ "/>
  </numFmts>
  <fonts count="9">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4" tint="-0.24994659260841701"/>
      <name val="Calibri"/>
      <family val="2"/>
      <scheme val="minor"/>
    </font>
    <font>
      <b/>
      <sz val="12"/>
      <color theme="4" tint="-0.24994659260841701"/>
      <name val="Calibri"/>
      <family val="2"/>
      <scheme val="minor"/>
    </font>
    <font>
      <b/>
      <sz val="11"/>
      <color theme="4" tint="-0.499984740745262"/>
      <name val="Calibri"/>
      <family val="2"/>
      <scheme val="minor"/>
    </font>
    <font>
      <i/>
      <sz val="11"/>
      <color theme="4" tint="-0.24994659260841701"/>
      <name val="Calibri"/>
      <family val="2"/>
      <scheme val="minor"/>
    </font>
    <font>
      <b/>
      <sz val="11"/>
      <color theme="1"/>
      <name val="Calibri"/>
      <family val="2"/>
      <scheme val="minor"/>
    </font>
  </fonts>
  <fills count="9">
    <fill>
      <patternFill patternType="none"/>
    </fill>
    <fill>
      <patternFill patternType="gray125"/>
    </fill>
    <fill>
      <patternFill patternType="solid">
        <fgColor theme="8" tint="0.79998168889431442"/>
        <bgColor indexed="65"/>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right/>
      <top/>
      <bottom style="thick">
        <color theme="5" tint="-0.24994659260841701"/>
      </bottom>
      <diagonal/>
    </border>
    <border>
      <left style="double">
        <color theme="0"/>
      </left>
      <right/>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0" fontId="4" fillId="0" borderId="0" applyNumberFormat="0" applyFill="0" applyProtection="0">
      <alignment vertical="center"/>
    </xf>
    <xf numFmtId="0" fontId="5" fillId="0" borderId="0" applyNumberFormat="0" applyFill="0" applyProtection="0">
      <alignment horizontal="right" vertical="center" indent="1"/>
    </xf>
    <xf numFmtId="0" fontId="2" fillId="4" borderId="0" applyNumberFormat="0" applyProtection="0">
      <alignment horizontal="center" vertical="center"/>
    </xf>
    <xf numFmtId="14" fontId="1" fillId="0" borderId="0">
      <alignment horizontal="center" vertical="center"/>
    </xf>
    <xf numFmtId="0" fontId="6" fillId="0" borderId="0" applyNumberFormat="0" applyFill="0" applyProtection="0">
      <alignment horizontal="left" vertical="center"/>
    </xf>
    <xf numFmtId="164" fontId="1" fillId="0" borderId="0" applyFont="0" applyFill="0" applyBorder="0" applyProtection="0">
      <alignment horizontal="center"/>
    </xf>
    <xf numFmtId="0" fontId="1" fillId="2" borderId="1" applyNumberFormat="0" applyAlignment="0" applyProtection="0"/>
    <xf numFmtId="0" fontId="7" fillId="0" borderId="0" applyNumberFormat="0" applyFill="0" applyProtection="0">
      <alignment wrapText="1"/>
    </xf>
  </cellStyleXfs>
  <cellXfs count="43">
    <xf numFmtId="0" fontId="0" fillId="0" borderId="0" xfId="0"/>
    <xf numFmtId="0" fontId="4" fillId="0" borderId="0" xfId="1">
      <alignment vertical="center"/>
    </xf>
    <xf numFmtId="0" fontId="5" fillId="0" borderId="0" xfId="2">
      <alignment horizontal="right" vertical="center" indent="1"/>
    </xf>
    <xf numFmtId="0" fontId="2" fillId="4" borderId="0" xfId="3">
      <alignment horizontal="center" vertical="center"/>
    </xf>
    <xf numFmtId="0" fontId="0" fillId="0" borderId="0" xfId="0" applyFont="1" applyFill="1" applyBorder="1"/>
    <xf numFmtId="0" fontId="0" fillId="0" borderId="0" xfId="0" applyAlignment="1">
      <alignment wrapText="1"/>
    </xf>
    <xf numFmtId="0" fontId="0" fillId="0" borderId="0" xfId="0" applyNumberFormat="1"/>
    <xf numFmtId="0" fontId="0" fillId="0" borderId="0" xfId="0"/>
    <xf numFmtId="14" fontId="0" fillId="0" borderId="0" xfId="0" applyNumberFormat="1" applyBorder="1"/>
    <xf numFmtId="0" fontId="0" fillId="0" borderId="0" xfId="0" applyNumberFormat="1" applyBorder="1"/>
    <xf numFmtId="0" fontId="6" fillId="0" borderId="0" xfId="5">
      <alignment horizontal="left" vertical="center"/>
    </xf>
    <xf numFmtId="14" fontId="0" fillId="0" borderId="0" xfId="4" applyFont="1" applyFill="1" applyBorder="1">
      <alignment horizontal="center" vertical="center"/>
    </xf>
    <xf numFmtId="0" fontId="0" fillId="0" borderId="3" xfId="0" applyBorder="1"/>
    <xf numFmtId="14" fontId="0" fillId="0" borderId="4" xfId="0" applyNumberFormat="1" applyBorder="1"/>
    <xf numFmtId="0" fontId="0" fillId="0" borderId="4" xfId="0" applyNumberFormat="1" applyBorder="1"/>
    <xf numFmtId="0" fontId="0" fillId="0" borderId="5" xfId="0" applyNumberFormat="1" applyBorder="1"/>
    <xf numFmtId="0" fontId="0" fillId="0" borderId="6" xfId="0" applyBorder="1"/>
    <xf numFmtId="0" fontId="0" fillId="0" borderId="7" xfId="0" applyNumberFormat="1" applyBorder="1"/>
    <xf numFmtId="14" fontId="1" fillId="2" borderId="8" xfId="7" applyNumberFormat="1" applyBorder="1" applyAlignment="1">
      <alignment horizontal="center" vertical="center"/>
    </xf>
    <xf numFmtId="0" fontId="5" fillId="0" borderId="8" xfId="2" applyBorder="1">
      <alignment horizontal="right" vertical="center" indent="1"/>
    </xf>
    <xf numFmtId="0" fontId="0" fillId="0" borderId="8" xfId="0" applyBorder="1"/>
    <xf numFmtId="0" fontId="0" fillId="3" borderId="0" xfId="0" applyFill="1"/>
    <xf numFmtId="0" fontId="3" fillId="0" borderId="0" xfId="0" applyFont="1" applyAlignment="1"/>
    <xf numFmtId="0" fontId="3" fillId="0" borderId="0" xfId="0" applyFont="1" applyAlignment="1">
      <alignment wrapText="1"/>
    </xf>
    <xf numFmtId="0" fontId="3" fillId="0" borderId="2" xfId="0" applyFont="1" applyBorder="1" applyAlignment="1">
      <alignment wrapText="1"/>
    </xf>
    <xf numFmtId="0" fontId="0" fillId="0" borderId="0" xfId="0" applyFont="1" applyFill="1" applyBorder="1" applyAlignment="1">
      <alignment horizontal="center"/>
    </xf>
    <xf numFmtId="164" fontId="0" fillId="5" borderId="0" xfId="6" applyFont="1" applyFill="1" applyBorder="1">
      <alignment horizontal="center"/>
    </xf>
    <xf numFmtId="0" fontId="7" fillId="0" borderId="0" xfId="8" applyAlignment="1">
      <alignment horizontal="center" vertical="top" wrapText="1"/>
    </xf>
    <xf numFmtId="0" fontId="0" fillId="0" borderId="0" xfId="0" applyAlignment="1">
      <alignment horizontal="center" vertical="top"/>
    </xf>
    <xf numFmtId="0" fontId="3" fillId="0" borderId="0" xfId="0" applyFont="1" applyAlignment="1">
      <alignment horizontal="center" vertical="top"/>
    </xf>
    <xf numFmtId="0" fontId="7" fillId="6" borderId="0" xfId="8" applyFill="1" applyAlignment="1">
      <alignment vertical="top" wrapText="1"/>
    </xf>
    <xf numFmtId="0" fontId="0" fillId="0" borderId="0" xfId="0" applyAlignment="1">
      <alignment vertical="top"/>
    </xf>
    <xf numFmtId="0" fontId="7" fillId="0" borderId="9" xfId="8" applyBorder="1" applyAlignment="1">
      <alignment horizontal="center" vertical="top" wrapText="1"/>
    </xf>
    <xf numFmtId="0" fontId="0" fillId="0" borderId="9" xfId="0" applyBorder="1"/>
    <xf numFmtId="0" fontId="0" fillId="8" borderId="9" xfId="0" applyFill="1" applyBorder="1"/>
    <xf numFmtId="0" fontId="8" fillId="0" borderId="0" xfId="0" applyFont="1"/>
    <xf numFmtId="14" fontId="8" fillId="0" borderId="0" xfId="0" applyNumberFormat="1" applyFont="1" applyAlignment="1">
      <alignment horizontal="center"/>
    </xf>
    <xf numFmtId="49" fontId="0" fillId="7" borderId="0" xfId="0" applyNumberFormat="1" applyFill="1" applyAlignment="1">
      <alignment horizontal="center"/>
    </xf>
    <xf numFmtId="0" fontId="7" fillId="0" borderId="10" xfId="8" applyBorder="1" applyAlignment="1">
      <alignment horizontal="center" vertical="top" wrapText="1"/>
    </xf>
    <xf numFmtId="0" fontId="7" fillId="0" borderId="0" xfId="8" applyBorder="1" applyAlignment="1">
      <alignment horizontal="center" vertical="top" wrapText="1"/>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cellXfs>
  <cellStyles count="9">
    <cellStyle name="20% - Colore 5" xfId="7" builtinId="46" customBuiltin="1"/>
    <cellStyle name="Data" xfId="4"/>
    <cellStyle name="Migliaia" xfId="6" builtinId="3" customBuiltin="1"/>
    <cellStyle name="Normale" xfId="0" builtinId="0"/>
    <cellStyle name="Testo descrittivo" xfId="8" builtinId="53" customBuiltin="1"/>
    <cellStyle name="Titolo 1" xfId="1" builtinId="16" customBuiltin="1"/>
    <cellStyle name="Titolo 2" xfId="2" builtinId="17" customBuiltin="1"/>
    <cellStyle name="Titolo 3" xfId="3" builtinId="18" customBuiltin="1"/>
    <cellStyle name="Titolo 4" xfId="5" builtinId="19" customBuiltin="1"/>
  </cellStyles>
  <dxfs count="16">
    <dxf>
      <numFmt numFmtId="0" formatCode="General"/>
      <border diagonalUp="0" diagonalDown="0">
        <left/>
        <right style="medium">
          <color theme="5" tint="-0.249977111117893"/>
        </right>
        <top/>
        <bottom/>
        <vertical/>
        <horizontal/>
      </border>
    </dxf>
    <dxf>
      <numFmt numFmtId="0" formatCode="General"/>
    </dxf>
    <dxf>
      <numFmt numFmtId="19" formatCode="dd/mm/yyyy"/>
    </dxf>
    <dxf>
      <numFmt numFmtId="0" formatCode="General"/>
      <border diagonalUp="0" diagonalDown="0">
        <left style="medium">
          <color theme="5" tint="-0.249977111117893"/>
        </left>
        <right/>
        <top/>
        <bottom/>
        <vertical/>
        <horizontal/>
      </border>
    </dxf>
    <dxf>
      <border outline="0">
        <bottom style="medium">
          <color theme="5" tint="-0.249977111117893"/>
        </bottom>
      </border>
    </dxf>
    <dxf>
      <numFmt numFmtId="0" formatCode="General"/>
      <fill>
        <patternFill patternType="solid">
          <fgColor indexed="64"/>
          <bgColor theme="4" tint="0.79998168889431442"/>
        </patternFill>
      </fill>
      <alignment horizontal="center" vertical="bottom" textRotation="0" wrapText="0" indent="0" relativeIndent="255" justifyLastLine="0" shrinkToFit="0" readingOrder="0"/>
    </dxf>
    <dxf>
      <fill>
        <patternFill patternType="solid">
          <fgColor indexed="64"/>
          <bgColor theme="4" tint="0.79998168889431442"/>
        </patternFill>
      </fill>
    </dxf>
    <dxf>
      <numFmt numFmtId="0" formatCode="General"/>
      <fill>
        <patternFill patternType="solid">
          <fgColor indexed="64"/>
          <bgColor theme="4" tint="0.79998168889431442"/>
        </patternFill>
      </fill>
      <alignment horizontal="center" vertical="bottom" textRotation="0" wrapText="0" indent="0" relativeIndent="255" justifyLastLine="0" shrinkToFit="0" readingOrder="0"/>
    </dxf>
    <dxf>
      <fill>
        <patternFill patternType="solid">
          <fgColor indexed="64"/>
          <bgColor theme="4" tint="0.79998168889431442"/>
        </patternFill>
      </fill>
    </dxf>
    <dxf>
      <numFmt numFmtId="0" formatCode="General"/>
    </dxf>
    <dxf>
      <numFmt numFmtId="19" formatCode="dd/mm/yyyy"/>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relativeIndent="255" justifyLastLine="0" shrinkToFit="0" readingOrder="0"/>
    </dxf>
    <dxf>
      <fill>
        <patternFill patternType="solid">
          <fgColor theme="4" tint="0.79995117038483843"/>
          <bgColor theme="4" tint="0.79998168889431442"/>
        </patternFill>
      </fill>
    </dxf>
    <dxf>
      <font>
        <b/>
        <color theme="0"/>
      </font>
      <fill>
        <patternFill patternType="solid">
          <fgColor theme="4"/>
          <bgColor theme="4" tint="-0.499984740745262"/>
        </patternFill>
      </fill>
    </dxf>
    <dxf>
      <font>
        <color theme="1"/>
      </font>
      <border>
        <left style="thin">
          <color theme="4" tint="0.39994506668294322"/>
        </left>
        <right style="thin">
          <color theme="4" tint="0.39994506668294322"/>
        </right>
        <bottom style="thin">
          <color theme="4" tint="0.39994506668294322"/>
        </bottom>
        <horizontal/>
      </border>
    </dxf>
  </dxfs>
  <tableStyles count="1" defaultPivotStyle="PivotStyleLight16">
    <tableStyle name="Stile tabella del diagramma di Gantt" pivot="0" count="3">
      <tableStyleElement type="wholeTable" dxfId="15"/>
      <tableStyleElement type="headerRow" dxfId="14"/>
      <tableStyleElement type="first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stacked"/>
        <c:ser>
          <c:idx val="0"/>
          <c:order val="0"/>
          <c:tx>
            <c:strRef>
              <c:f>'Dati grafico dinamici nascos...'!$C$5</c:f>
              <c:strCache>
                <c:ptCount val="1"/>
                <c:pt idx="0">
                  <c:v>data</c:v>
                </c:pt>
              </c:strCache>
            </c:strRef>
          </c:tx>
          <c:spPr>
            <a:noFill/>
            <a:ln>
              <a:noFill/>
            </a:ln>
            <a:effectLst/>
            <a:sp3d/>
          </c:spPr>
          <c:cat>
            <c:strRef>
              <c:f>'Dati grafico dinamici nascos...'!$B$6:$B$10</c:f>
              <c:strCache>
                <c:ptCount val="5"/>
                <c:pt idx="0">
                  <c:v> Attività 1:  Inizio</c:v>
                </c:pt>
                <c:pt idx="1">
                  <c:v> Attività 2:  Pippo</c:v>
                </c:pt>
                <c:pt idx="2">
                  <c:v> Attività 3:  Pluto</c:v>
                </c:pt>
                <c:pt idx="3">
                  <c:v> Attività 4:  Paperino</c:v>
                </c:pt>
                <c:pt idx="4">
                  <c:v> Attività 5:  Paperone</c:v>
                </c:pt>
              </c:strCache>
            </c:strRef>
          </c:cat>
          <c:val>
            <c:numRef>
              <c:f>'Dati grafico dinamici nascos...'!$C$6:$C$10</c:f>
              <c:numCache>
                <c:formatCode>dd/mm/yyyy</c:formatCode>
                <c:ptCount val="5"/>
                <c:pt idx="0">
                  <c:v>44841</c:v>
                </c:pt>
                <c:pt idx="1">
                  <c:v>44858</c:v>
                </c:pt>
                <c:pt idx="2">
                  <c:v>44868</c:v>
                </c:pt>
                <c:pt idx="3">
                  <c:v>44869</c:v>
                </c:pt>
                <c:pt idx="4">
                  <c:v>44888</c:v>
                </c:pt>
              </c:numCache>
            </c:numRef>
          </c:val>
          <c:extLst xmlns:c16r2="http://schemas.microsoft.com/office/drawing/2015/06/chart">
            <c:ext xmlns:c16="http://schemas.microsoft.com/office/drawing/2014/chart" uri="{C3380CC4-5D6E-409C-BE32-E72D297353CC}">
              <c16:uniqueId val="{00000000-5066-4237-8C26-8D976BA022B1}"/>
            </c:ext>
          </c:extLst>
        </c:ser>
        <c:ser>
          <c:idx val="1"/>
          <c:order val="1"/>
          <c:tx>
            <c:strRef>
              <c:f>'Dati grafico dinamici nascos...'!$E$5</c:f>
              <c:strCache>
                <c:ptCount val="1"/>
                <c:pt idx="0">
                  <c:v>durata</c:v>
                </c:pt>
              </c:strCache>
            </c:strRef>
          </c:tx>
          <c:spPr>
            <a:solidFill>
              <a:schemeClr val="accent1">
                <a:lumMod val="75000"/>
              </a:schemeClr>
            </a:solidFill>
            <a:ln>
              <a:noFill/>
            </a:ln>
            <a:effectLst/>
            <a:sp3d/>
          </c:spPr>
          <c:dLbls>
            <c:dLbl>
              <c:idx val="0"/>
              <c:layout/>
              <c:tx>
                <c:rich>
                  <a:bodyPr/>
                  <a:lstStyle/>
                  <a:p>
                    <a:fld id="{0746E135-DC30-4E08-B9A7-EAB7A8F81373}" type="CELLRANGE">
                      <a:rPr lang="en-US"/>
                      <a:pPr/>
                      <a:t>[INTERVALLOCELLE]</a:t>
                    </a:fld>
                    <a:endParaRPr lang="en-US"/>
                  </a:p>
                </c:rich>
              </c:tx>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66-4237-8C26-8D976BA022B1}"/>
                </c:ext>
              </c:extLst>
            </c:dLbl>
            <c:dLbl>
              <c:idx val="1"/>
              <c:layout/>
              <c:tx>
                <c:rich>
                  <a:bodyPr/>
                  <a:lstStyle/>
                  <a:p>
                    <a:fld id="{3C149190-2E6D-40E6-A7EE-0A9BFC91491E}" type="CELLRANGE">
                      <a:rPr lang="en-US"/>
                      <a:pPr/>
                      <a:t>[INTERVALLOCELLE]</a:t>
                    </a:fld>
                    <a:endParaRPr lang="en-US"/>
                  </a:p>
                </c:rich>
              </c:tx>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66-4237-8C26-8D976BA022B1}"/>
                </c:ext>
              </c:extLst>
            </c:dLbl>
            <c:dLbl>
              <c:idx val="2"/>
              <c:layout/>
              <c:tx>
                <c:rich>
                  <a:bodyPr/>
                  <a:lstStyle/>
                  <a:p>
                    <a:fld id="{ED6FD605-E095-4C9C-88DA-5D18F37C9463}" type="CELLRANGE">
                      <a:rPr lang="en-US"/>
                      <a:pPr/>
                      <a:t>[INTERVALLOCELLE]</a:t>
                    </a:fld>
                    <a:endParaRPr lang="en-US"/>
                  </a:p>
                </c:rich>
              </c:tx>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66-4237-8C26-8D976BA022B1}"/>
                </c:ext>
              </c:extLst>
            </c:dLbl>
            <c:dLbl>
              <c:idx val="3"/>
              <c:layout/>
              <c:tx>
                <c:rich>
                  <a:bodyPr/>
                  <a:lstStyle/>
                  <a:p>
                    <a:fld id="{26077B8C-4148-403A-BC44-3667F8F0581D}" type="CELLRANGE">
                      <a:rPr lang="en-US"/>
                      <a:pPr/>
                      <a:t>[INTERVALLOCELLE]</a:t>
                    </a:fld>
                    <a:endParaRPr lang="en-US"/>
                  </a:p>
                </c:rich>
              </c:tx>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66-4237-8C26-8D976BA022B1}"/>
                </c:ext>
              </c:extLst>
            </c:dLbl>
            <c:dLbl>
              <c:idx val="4"/>
              <c:layout/>
              <c:tx>
                <c:rich>
                  <a:bodyPr/>
                  <a:lstStyle/>
                  <a:p>
                    <a:fld id="{0F52CCA2-F442-4A91-8803-57C67F9B4B2A}" type="CELLRANGE">
                      <a:rPr lang="en-US"/>
                      <a:pPr/>
                      <a:t>[INTERVALLOCELLE]</a:t>
                    </a:fld>
                    <a:endParaRPr lang="en-US"/>
                  </a:p>
                </c:rich>
              </c:tx>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66-4237-8C26-8D976BA022B1}"/>
                </c:ext>
              </c:extLst>
            </c:dLbl>
            <c:delete val="1"/>
            <c:spPr>
              <a:solidFill>
                <a:schemeClr val="accent1">
                  <a:lumMod val="75000"/>
                </a:schemeClr>
              </a:solidFill>
              <a:ln>
                <a:noFill/>
              </a:ln>
              <a:effectLst>
                <a:outerShdw blurRad="50800" dist="38100" algn="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it-IT"/>
              </a:p>
            </c:txPr>
            <c:extLst xmlns:c16r2="http://schemas.microsoft.com/office/drawing/2015/06/chart">
              <c:ext xmlns:c15="http://schemas.microsoft.com/office/drawing/2012/chart" uri="{CE6537A1-D6FC-4f65-9D91-7224C49458BB}">
                <c15:showDataLabelsRange val="1"/>
                <c15:showLeaderLines val="0"/>
              </c:ext>
            </c:extLst>
          </c:dLbls>
          <c:cat>
            <c:strRef>
              <c:f>'Dati grafico dinamici nascos...'!$B$6:$B$10</c:f>
              <c:strCache>
                <c:ptCount val="5"/>
                <c:pt idx="0">
                  <c:v> Attività 1:  Inizio</c:v>
                </c:pt>
                <c:pt idx="1">
                  <c:v> Attività 2:  Pippo</c:v>
                </c:pt>
                <c:pt idx="2">
                  <c:v> Attività 3:  Pluto</c:v>
                </c:pt>
                <c:pt idx="3">
                  <c:v> Attività 4:  Paperino</c:v>
                </c:pt>
                <c:pt idx="4">
                  <c:v> Attività 5:  Paperone</c:v>
                </c:pt>
              </c:strCache>
            </c:strRef>
          </c:cat>
          <c:val>
            <c:numRef>
              <c:f>'Dati grafico dinamici nascos...'!$E$6:$E$10</c:f>
              <c:numCache>
                <c:formatCode>General</c:formatCode>
                <c:ptCount val="5"/>
                <c:pt idx="0">
                  <c:v>1</c:v>
                </c:pt>
                <c:pt idx="1">
                  <c:v>1</c:v>
                </c:pt>
                <c:pt idx="2">
                  <c:v>3</c:v>
                </c:pt>
                <c:pt idx="3">
                  <c:v>15</c:v>
                </c:pt>
                <c:pt idx="4">
                  <c:v>8</c:v>
                </c:pt>
              </c:numCache>
            </c:numRef>
          </c:val>
          <c:extLst xmlns:c16r2="http://schemas.microsoft.com/office/drawing/2015/06/chart">
            <c:ext xmlns:c15="http://schemas.microsoft.com/office/drawing/2012/chart" uri="{02D57815-91ED-43cb-92C2-25804820EDAC}">
              <c15:datalabelsRange>
                <c15:f>'Dati grafico dinamici nascos...'!$B$6:$B$11</c15:f>
                <c15:dlblRangeCache>
                  <c:ptCount val="6"/>
                  <c:pt idx="0">
                    <c:v> Attività 1:  Inizio</c:v>
                  </c:pt>
                  <c:pt idx="1">
                    <c:v> Attività 2:  Pippo</c:v>
                  </c:pt>
                  <c:pt idx="2">
                    <c:v> Attività 3:  Pluto</c:v>
                  </c:pt>
                  <c:pt idx="3">
                    <c:v> Attività 4:  Paperino</c:v>
                  </c:pt>
                  <c:pt idx="4">
                    <c:v> Attività 5:  Paperone</c:v>
                  </c:pt>
                </c15:dlblRangeCache>
              </c15:datalabelsRange>
            </c:ext>
            <c:ext xmlns:c16="http://schemas.microsoft.com/office/drawing/2014/chart" uri="{C3380CC4-5D6E-409C-BE32-E72D297353CC}">
              <c16:uniqueId val="{00000006-5066-4237-8C26-8D976BA022B1}"/>
            </c:ext>
          </c:extLst>
        </c:ser>
        <c:dLbls/>
        <c:shape val="box"/>
        <c:axId val="150192896"/>
        <c:axId val="150194432"/>
        <c:axId val="0"/>
      </c:bar3DChart>
      <c:catAx>
        <c:axId val="150192896"/>
        <c:scaling>
          <c:orientation val="maxMin"/>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it-IT"/>
          </a:p>
        </c:txPr>
        <c:crossAx val="150194432"/>
        <c:crosses val="autoZero"/>
        <c:auto val="1"/>
        <c:lblAlgn val="ctr"/>
        <c:lblOffset val="100"/>
      </c:catAx>
      <c:valAx>
        <c:axId val="150194432"/>
        <c:scaling>
          <c:orientation val="minMax"/>
        </c:scaling>
        <c:axPos val="t"/>
        <c:majorGridlines>
          <c:spPr>
            <a:ln w="9525" cap="flat" cmpd="sng" algn="ctr">
              <a:solidFill>
                <a:schemeClr val="tx1">
                  <a:lumMod val="15000"/>
                  <a:lumOff val="85000"/>
                </a:schemeClr>
              </a:solidFill>
              <a:round/>
            </a:ln>
            <a:effectLst/>
          </c:spPr>
        </c:majorGridlines>
        <c:numFmt formatCode="[$-410]mmm\-yy;@" sourceLinked="0"/>
        <c:maj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it-IT"/>
          </a:p>
        </c:txPr>
        <c:crossAx val="15019289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000000000000011" l="0.70000000000000007" r="0.70000000000000007" t="0.75000000000000011" header="0.30000000000000004" footer="0.30000000000000004"/>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i grafico dinamici nascos...'!$B$3" horiz="1" max="100" page="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6349</xdr:rowOff>
    </xdr:from>
    <xdr:to>
      <xdr:col>13</xdr:col>
      <xdr:colOff>452437</xdr:colOff>
      <xdr:row>28</xdr:row>
      <xdr:rowOff>23813</xdr:rowOff>
    </xdr:to>
    <xdr:graphicFrame macro="">
      <xdr:nvGraphicFramePr>
        <xdr:cNvPr id="2" name="Diagramma di Gantt" descr="Diagramma di Gantt con una sequenza temporale delle date">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Attività_cardine1" displayName="Attività_cardine1" ref="G5:L20">
  <autoFilter ref="G5:L20"/>
  <sortState ref="G6:L20">
    <sortCondition ref="H6:H20"/>
    <sortCondition ref="I6:I20"/>
  </sortState>
  <tableColumns count="6">
    <tableColumn id="12" name="Posiz." totalsRowLabel="Totale" dataDxfId="12" totalsRowDxfId="11"/>
    <tableColumn id="2" name="Data di inizio" dataDxfId="10">
      <calculatedColumnFormula>IF(C6="","",TODAY()+C6)</calculatedColumnFormula>
    </tableColumn>
    <tableColumn id="3" name="Data di fine"/>
    <tableColumn id="10" name="Attività cardine/Attività" dataDxfId="9">
      <calculatedColumnFormula>IF(B6="",""," Attività"&amp;" "&amp;ROW($F1)&amp;":  "&amp;B6)</calculatedColumnFormula>
    </tableColumn>
    <tableColumn id="11" name="Giorno di inizio" dataDxfId="8" totalsRowDxfId="7">
      <calculatedColumnFormula>IFERROR(IF(OR(LEN(Data_di_inizio)=0,LEN(Attività_cardine1[[#This Row],[Data di fine]])=0),"",INT(H6)-INT($H$6)),"")</calculatedColumnFormula>
    </tableColumn>
    <tableColumn id="8" name="Durata compito" totalsRowFunction="count" dataDxfId="6" totalsRowDxfId="5">
      <calculatedColumnFormula>IFERROR(IF(Attività_cardine1[[#This Row],[Giorno di inizio]]=0,DATEDIF(Attività_cardine1[[#This Row],[Data di inizio]],Attività_cardine1[[#This Row],[Data di fine]],"d")+1,IF(LEN(Attività_cardine1[[#This Row],[Giorno di inizio]])=0,"",DATEDIF(Attività_cardine1[[#This Row],[Data di inizio]],Attività_cardine1[[#This Row],[Data di fine]],"d")+1)),0)</calculatedColumnFormula>
    </tableColumn>
  </tableColumns>
  <tableStyleInfo name="Stile tabella del diagramma di Gantt" showFirstColumn="1" showLastColumn="0" showRowStripes="1" showColumnStripes="0"/>
  <extLst>
    <ext xmlns:x14="http://schemas.microsoft.com/office/spreadsheetml/2009/9/main" uri="{504A1905-F514-4f6f-8877-14C23A59335A}">
      <x14:table altTextSummary="Immettere le attività cardine e le attività in questa tabella. Immettere la data di inizio, la data di fine e l'attività/attività cardine. La posizione , l'inizio del giorno e la durata dell'attività vengono utilizzate per la creazione di grafici. Non eliminare o modificare queste colonne oppure il grafico non funzionerà più. "/>
    </ext>
  </extLst>
</table>
</file>

<file path=xl/tables/table2.xml><?xml version="1.0" encoding="utf-8"?>
<table xmlns="http://schemas.openxmlformats.org/spreadsheetml/2006/main" id="1" name="DynamicData" displayName="DynamicData" ref="B5:E10" totalsRowShown="0" tableBorderDxfId="4">
  <autoFilter ref="B5:E10">
    <filterColumn colId="0" hiddenButton="1"/>
    <filterColumn colId="1" hiddenButton="1"/>
    <filterColumn colId="2" hiddenButton="1"/>
    <filterColumn colId="3" hiddenButton="1"/>
  </autoFilter>
  <tableColumns count="4">
    <tableColumn id="1" name="attività cardine" dataDxfId="3">
      <calculatedColumnFormula>IFERROR(IF(LEN(OFFSET('Registro progetti'!$J6,$B$3,0,1,1))=0,"",INDEX(Attività_cardine1[],'Registro progetti'!$G6+$B$3,4)),"")</calculatedColumnFormula>
    </tableColumn>
    <tableColumn id="2" name="data" dataDxfId="2">
      <calculatedColumnFormula>IFERROR(IF(LEN(OFFSET('Registro progetti'!$H6,$B$3,0,1,1))=0,Data_di_fine,INDEX(Attività_cardine1[],'Registro progetti'!$G6+$B$3,2)),"")</calculatedColumnFormula>
    </tableColumn>
    <tableColumn id="3" name="Giorno di inizio" dataDxfId="1">
      <calculatedColumnFormula>IFERROR(IF(LEN(OFFSET('Registro progetti'!$K6,$B$3,0,1,1))=0,"",INDEX(Attività_cardine1[],'Registro progetti'!$G6+$B$3,5)),"")</calculatedColumnFormula>
    </tableColumn>
    <tableColumn id="4" name="durata" dataDxfId="0">
      <calculatedColumnFormula>IFERROR(IF(LEN(OFFSET('Registro progetti'!$L6,$B$3,0,1,1))=0,"",INDEX(Attività_cardine1[],'Registro progetti'!$G6+$B$3,6)),"")</calculatedColumnFormula>
    </tableColumn>
  </tableColumns>
  <tableStyleInfo name="TableStyleLight1" showFirstColumn="1" showLastColumn="0" showRowStripes="1" showColumnStripes="0"/>
  <extLst>
    <ext xmlns:x14="http://schemas.microsoft.com/office/spreadsheetml/2009/9/main" uri="{504A1905-F514-4f6f-8877-14C23A59335A}">
      <x14:table altTextSummary="Inserire nel grafico fino a 5 attività cardine di questa tabella per volta._x000d__x000a_NON eliminare o modificare le celle in questa tabella o il meccanismo di creazione del grafico si interromperà. "/>
    </ext>
  </extLst>
</table>
</file>

<file path=xl/theme/theme1.xml><?xml version="1.0" encoding="utf-8"?>
<a:theme xmlns:a="http://schemas.openxmlformats.org/drawingml/2006/main" name="Attitude">
  <a:themeElements>
    <a:clrScheme name="Custom 1">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469802"/>
      </a:accent6>
      <a:hlink>
        <a:srgbClr val="D2B356"/>
      </a:hlink>
      <a:folHlink>
        <a:srgbClr val="C59169"/>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showGridLines="0" zoomScaleNormal="100" workbookViewId="0">
      <selection activeCell="H17" sqref="H17"/>
    </sheetView>
  </sheetViews>
  <sheetFormatPr defaultRowHeight="15"/>
  <cols>
    <col min="1" max="1" width="1.7109375" style="7" customWidth="1"/>
    <col min="2" max="2" width="42.42578125" style="7" customWidth="1"/>
    <col min="3" max="3" width="10.5703125" style="7" customWidth="1"/>
    <col min="4" max="4" width="12.7109375" style="7" customWidth="1"/>
    <col min="5" max="5" width="2.85546875" style="7" customWidth="1"/>
    <col min="6" max="6" width="1.85546875" style="22" customWidth="1"/>
    <col min="7" max="7" width="12.42578125" customWidth="1"/>
    <col min="8" max="8" width="20.140625" customWidth="1"/>
    <col min="9" max="9" width="14.85546875" customWidth="1"/>
    <col min="10" max="10" width="38" customWidth="1"/>
    <col min="11" max="11" width="1" hidden="1" customWidth="1"/>
    <col min="12" max="12" width="5.85546875" hidden="1" customWidth="1"/>
    <col min="13" max="13" width="5" customWidth="1"/>
  </cols>
  <sheetData>
    <row r="1" spans="2:12" ht="23.25" customHeight="1" thickBot="1">
      <c r="B1" s="38" t="s">
        <v>43</v>
      </c>
      <c r="C1" s="39"/>
      <c r="D1" s="39"/>
      <c r="F1" s="24" t="s">
        <v>0</v>
      </c>
      <c r="G1" s="1" t="s">
        <v>37</v>
      </c>
      <c r="I1" s="37">
        <f>C2</f>
        <v>0</v>
      </c>
      <c r="J1" s="37"/>
    </row>
    <row r="2" spans="2:12" ht="30" customHeight="1" thickBot="1">
      <c r="B2" s="40"/>
      <c r="C2" s="41"/>
      <c r="D2" s="42"/>
      <c r="F2" s="22" t="s">
        <v>1</v>
      </c>
      <c r="H2" s="2" t="s">
        <v>7</v>
      </c>
      <c r="I2" s="18">
        <f ca="1">IFERROR(IF(MIN(Attività_cardine1[Data di inizio])=0,TODAY(),MIN(Attività_cardine1[Data di inizio])),TODAY())</f>
        <v>44841</v>
      </c>
    </row>
    <row r="3" spans="2:12" ht="30" customHeight="1" thickBot="1">
      <c r="F3" s="22" t="s">
        <v>2</v>
      </c>
      <c r="H3" s="19" t="s">
        <v>8</v>
      </c>
      <c r="I3" s="18">
        <f ca="1">IFERROR(IF(MAX(Attività_cardine1[Data di fine])=0,TODAY(),MAX(Attività_cardine1[Data di fine])),TODAY())</f>
        <v>44895</v>
      </c>
      <c r="J3" s="20"/>
    </row>
    <row r="4" spans="2:12" s="31" customFormat="1" ht="107.25" customHeight="1">
      <c r="B4" s="32" t="s">
        <v>38</v>
      </c>
      <c r="C4" s="32" t="s">
        <v>44</v>
      </c>
      <c r="D4" s="32" t="s">
        <v>46</v>
      </c>
      <c r="E4" s="28"/>
      <c r="F4" s="29" t="s">
        <v>3</v>
      </c>
      <c r="G4" s="27"/>
      <c r="H4" s="27"/>
      <c r="I4" s="27"/>
      <c r="J4" s="27"/>
      <c r="K4" s="30" t="s">
        <v>13</v>
      </c>
      <c r="L4" s="30" t="s">
        <v>15</v>
      </c>
    </row>
    <row r="5" spans="2:12">
      <c r="B5" s="33"/>
      <c r="C5" s="33"/>
      <c r="D5" s="33"/>
      <c r="F5" s="22" t="s">
        <v>4</v>
      </c>
      <c r="G5" s="4" t="s">
        <v>45</v>
      </c>
      <c r="H5" s="4" t="s">
        <v>9</v>
      </c>
      <c r="I5" s="4" t="s">
        <v>10</v>
      </c>
      <c r="J5" s="4" t="s">
        <v>11</v>
      </c>
      <c r="K5" s="4" t="s">
        <v>14</v>
      </c>
      <c r="L5" s="4" t="s">
        <v>16</v>
      </c>
    </row>
    <row r="6" spans="2:12">
      <c r="B6" s="34" t="s">
        <v>12</v>
      </c>
      <c r="C6" s="33">
        <v>3</v>
      </c>
      <c r="D6" s="34">
        <v>1</v>
      </c>
      <c r="G6" s="25">
        <v>1</v>
      </c>
      <c r="H6" s="11">
        <f t="shared" ref="H6:H20" ca="1" si="0">IF(C6="","",TODAY()+C6)</f>
        <v>44841</v>
      </c>
      <c r="I6" s="11">
        <f ca="1">Attività_cardine1[[#This Row],[Data di inizio]]+D6-1</f>
        <v>44841</v>
      </c>
      <c r="J6" s="4" t="str">
        <f t="shared" ref="J6:J20" si="1">IF(B6="",""," Attività"&amp;" "&amp;ROW($F1)&amp;":  "&amp;B6)</f>
        <v xml:space="preserve"> Attività 1:  Inizio</v>
      </c>
      <c r="K6" s="26">
        <f ca="1">IFERROR(IF(OR(LEN(Data_di_inizio)=0,LEN(Attività_cardine1[[#This Row],[Data di fine]])=0),"",INT(H6)-INT($H$6)),"")</f>
        <v>0</v>
      </c>
      <c r="L6" s="26">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1</v>
      </c>
    </row>
    <row r="7" spans="2:12">
      <c r="B7" s="33" t="s">
        <v>36</v>
      </c>
      <c r="C7" s="33">
        <v>20</v>
      </c>
      <c r="D7" s="33">
        <v>1</v>
      </c>
      <c r="G7" s="25">
        <v>2</v>
      </c>
      <c r="H7" s="11">
        <f t="shared" ca="1" si="0"/>
        <v>44858</v>
      </c>
      <c r="I7" s="11">
        <f ca="1">IF(D7="","",Attività_cardine1[[#This Row],[Data di inizio]]+D7-1)</f>
        <v>44858</v>
      </c>
      <c r="J7" s="4" t="str">
        <f t="shared" si="1"/>
        <v xml:space="preserve"> Attività 2:  Pippo</v>
      </c>
      <c r="K7" s="26">
        <f ca="1">IFERROR(IF(OR(LEN(Data_di_inizio)=0,LEN(Attività_cardine1[[#This Row],[Data di fine]])=0),"",INT(H7)-INT($H$6)),"")</f>
        <v>17</v>
      </c>
      <c r="L7" s="26">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1</v>
      </c>
    </row>
    <row r="8" spans="2:12">
      <c r="B8" s="33" t="s">
        <v>39</v>
      </c>
      <c r="C8" s="33">
        <v>30</v>
      </c>
      <c r="D8" s="33">
        <v>3</v>
      </c>
      <c r="G8" s="25">
        <v>3</v>
      </c>
      <c r="H8" s="11">
        <f t="shared" ca="1" si="0"/>
        <v>44868</v>
      </c>
      <c r="I8" s="11">
        <f ca="1">IF(D8="","",Attività_cardine1[[#This Row],[Data di inizio]]+D8-1)</f>
        <v>44870</v>
      </c>
      <c r="J8" s="4" t="str">
        <f t="shared" si="1"/>
        <v xml:space="preserve"> Attività 3:  Pluto</v>
      </c>
      <c r="K8" s="26">
        <f ca="1">IFERROR(IF(OR(LEN(Data_di_inizio)=0,LEN(Attività_cardine1[[#This Row],[Data di fine]])=0),"",INT(H8)-INT($H$6)),"")</f>
        <v>27</v>
      </c>
      <c r="L8" s="26">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3</v>
      </c>
    </row>
    <row r="9" spans="2:12">
      <c r="B9" s="33" t="s">
        <v>40</v>
      </c>
      <c r="C9" s="33">
        <v>31</v>
      </c>
      <c r="D9" s="33">
        <v>15</v>
      </c>
      <c r="G9" s="25">
        <v>4</v>
      </c>
      <c r="H9" s="11">
        <f t="shared" ca="1" si="0"/>
        <v>44869</v>
      </c>
      <c r="I9" s="11">
        <f ca="1">IF(D9="","",Attività_cardine1[[#This Row],[Data di inizio]]+D9-1)</f>
        <v>44883</v>
      </c>
      <c r="J9" s="4" t="str">
        <f t="shared" si="1"/>
        <v xml:space="preserve"> Attività 4:  Paperino</v>
      </c>
      <c r="K9" s="26">
        <f ca="1">IFERROR(IF(OR(LEN(Data_di_inizio)=0,LEN(Attività_cardine1[[#This Row],[Data di fine]])=0),"",INT(H9)-INT($H$6)),"")</f>
        <v>28</v>
      </c>
      <c r="L9" s="26">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15</v>
      </c>
    </row>
    <row r="10" spans="2:12">
      <c r="B10" s="33" t="s">
        <v>41</v>
      </c>
      <c r="C10" s="33">
        <v>50</v>
      </c>
      <c r="D10" s="33">
        <v>8</v>
      </c>
      <c r="G10" s="25">
        <v>5</v>
      </c>
      <c r="H10" s="11">
        <f t="shared" ca="1" si="0"/>
        <v>44888</v>
      </c>
      <c r="I10" s="11">
        <f ca="1">IF(D10="","",Attività_cardine1[[#This Row],[Data di inizio]]+D10-1)</f>
        <v>44895</v>
      </c>
      <c r="J10" s="4" t="str">
        <f t="shared" si="1"/>
        <v xml:space="preserve"> Attività 5:  Paperone</v>
      </c>
      <c r="K10" s="26">
        <f ca="1">IFERROR(IF(OR(LEN(Data_di_inizio)=0,LEN(Attività_cardine1[[#This Row],[Data di fine]])=0),"",INT(H10)-INT($H$6)),"")</f>
        <v>47</v>
      </c>
      <c r="L10" s="26">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8</v>
      </c>
    </row>
    <row r="11" spans="2:12">
      <c r="B11" s="33"/>
      <c r="C11" s="33"/>
      <c r="D11" s="33"/>
      <c r="G11" s="25">
        <v>6</v>
      </c>
      <c r="H11" s="11" t="str">
        <f t="shared" ca="1" si="0"/>
        <v/>
      </c>
      <c r="I11" s="11" t="str">
        <f>IF(D11="","",Attività_cardine1[[#This Row],[Data di inizio]]+D11-1)</f>
        <v/>
      </c>
      <c r="J11" s="4" t="str">
        <f t="shared" si="1"/>
        <v/>
      </c>
      <c r="K11" s="26" t="str">
        <f ca="1">IFERROR(IF(OR(LEN(Data_di_inizio)=0,LEN(Attività_cardine1[[#This Row],[Data di fine]])=0),"",INT(H11)-INT($H$6)),"")</f>
        <v/>
      </c>
      <c r="L11"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2" spans="2:12">
      <c r="B12" s="33"/>
      <c r="C12" s="33"/>
      <c r="D12" s="33"/>
      <c r="G12" s="25">
        <v>7</v>
      </c>
      <c r="H12" s="11" t="str">
        <f t="shared" ca="1" si="0"/>
        <v/>
      </c>
      <c r="I12" s="11" t="str">
        <f>IF(D12="","",Attività_cardine1[[#This Row],[Data di inizio]]+D12-1)</f>
        <v/>
      </c>
      <c r="J12" s="4" t="str">
        <f t="shared" si="1"/>
        <v/>
      </c>
      <c r="K12" s="26" t="str">
        <f ca="1">IFERROR(IF(OR(LEN(Data_di_inizio)=0,LEN(Attività_cardine1[[#This Row],[Data di fine]])=0),"",INT(H12)-INT($H$6)),"")</f>
        <v/>
      </c>
      <c r="L12"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3" spans="2:12">
      <c r="B13" s="33"/>
      <c r="C13" s="33"/>
      <c r="D13" s="33"/>
      <c r="G13" s="25">
        <v>8</v>
      </c>
      <c r="H13" s="11" t="str">
        <f t="shared" ca="1" si="0"/>
        <v/>
      </c>
      <c r="I13" s="11" t="str">
        <f>IF(D13="","",Attività_cardine1[[#This Row],[Data di inizio]]+D13-1)</f>
        <v/>
      </c>
      <c r="J13" s="4" t="str">
        <f t="shared" si="1"/>
        <v/>
      </c>
      <c r="K13" s="26" t="str">
        <f ca="1">IFERROR(IF(OR(LEN(Data_di_inizio)=0,LEN(Attività_cardine1[[#This Row],[Data di fine]])=0),"",INT(H13)-INT($H$6)),"")</f>
        <v/>
      </c>
      <c r="L13"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4" spans="2:12">
      <c r="B14" s="33"/>
      <c r="C14" s="33"/>
      <c r="D14" s="33"/>
      <c r="G14" s="25">
        <v>9</v>
      </c>
      <c r="H14" s="11" t="str">
        <f t="shared" ca="1" si="0"/>
        <v/>
      </c>
      <c r="I14" s="11" t="str">
        <f>IF(D14="","",Attività_cardine1[[#This Row],[Data di inizio]]+D14-1)</f>
        <v/>
      </c>
      <c r="J14" s="4" t="str">
        <f t="shared" si="1"/>
        <v/>
      </c>
      <c r="K14" s="26" t="str">
        <f ca="1">IFERROR(IF(OR(LEN(Data_di_inizio)=0,LEN(Attività_cardine1[[#This Row],[Data di fine]])=0),"",INT(H14)-INT($H$6)),"")</f>
        <v/>
      </c>
      <c r="L14"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5" spans="2:12">
      <c r="B15" s="33"/>
      <c r="C15" s="33"/>
      <c r="D15" s="33"/>
      <c r="G15" s="25">
        <v>10</v>
      </c>
      <c r="H15" s="11" t="str">
        <f t="shared" ca="1" si="0"/>
        <v/>
      </c>
      <c r="I15" s="11" t="str">
        <f>IF(D15="","",Attività_cardine1[[#This Row],[Data di inizio]]+D15-1)</f>
        <v/>
      </c>
      <c r="J15" s="4" t="str">
        <f t="shared" si="1"/>
        <v/>
      </c>
      <c r="K15" s="26" t="str">
        <f ca="1">IFERROR(IF(OR(LEN(Data_di_inizio)=0,LEN(Attività_cardine1[[#This Row],[Data di fine]])=0),"",INT(H15)-INT($H$6)),"")</f>
        <v/>
      </c>
      <c r="L15"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6" spans="2:12">
      <c r="B16" s="33"/>
      <c r="C16" s="33"/>
      <c r="D16" s="33"/>
      <c r="G16" s="25">
        <v>11</v>
      </c>
      <c r="H16" s="11" t="str">
        <f t="shared" ca="1" si="0"/>
        <v/>
      </c>
      <c r="I16" s="11" t="str">
        <f>IF(D16="","",Attività_cardine1[[#This Row],[Data di inizio]]+D16-1)</f>
        <v/>
      </c>
      <c r="J16" s="4" t="str">
        <f t="shared" si="1"/>
        <v/>
      </c>
      <c r="K16" s="26" t="str">
        <f ca="1">IFERROR(IF(OR(LEN(Data_di_inizio)=0,LEN(Attività_cardine1[[#This Row],[Data di fine]])=0),"",INT(H16)-INT($H$6)),"")</f>
        <v/>
      </c>
      <c r="L16"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7" spans="2:12">
      <c r="B17" s="33"/>
      <c r="C17" s="33"/>
      <c r="D17" s="33"/>
      <c r="G17" s="25">
        <v>12</v>
      </c>
      <c r="H17" s="11" t="str">
        <f t="shared" ca="1" si="0"/>
        <v/>
      </c>
      <c r="I17" s="11" t="str">
        <f>IF(D17="","",Attività_cardine1[[#This Row],[Data di inizio]]+D17-1)</f>
        <v/>
      </c>
      <c r="J17" s="4" t="str">
        <f t="shared" si="1"/>
        <v/>
      </c>
      <c r="K17" s="26" t="str">
        <f ca="1">IFERROR(IF(OR(LEN(Data_di_inizio)=0,LEN(Attività_cardine1[[#This Row],[Data di fine]])=0),"",INT(H17)-INT($H$6)),"")</f>
        <v/>
      </c>
      <c r="L17"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8" spans="2:12">
      <c r="B18" s="33"/>
      <c r="C18" s="33"/>
      <c r="D18" s="33"/>
      <c r="G18" s="25">
        <v>13</v>
      </c>
      <c r="H18" s="11" t="str">
        <f t="shared" ca="1" si="0"/>
        <v/>
      </c>
      <c r="I18" s="11" t="str">
        <f>IF(D18="","",Attività_cardine1[[#This Row],[Data di inizio]]+D18-1)</f>
        <v/>
      </c>
      <c r="J18" s="4" t="str">
        <f t="shared" si="1"/>
        <v/>
      </c>
      <c r="K18" s="26" t="str">
        <f ca="1">IFERROR(IF(OR(LEN(Data_di_inizio)=0,LEN(Attività_cardine1[[#This Row],[Data di fine]])=0),"",INT(H18)-INT($H$6)),"")</f>
        <v/>
      </c>
      <c r="L18"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19" spans="2:12">
      <c r="B19" s="33"/>
      <c r="C19" s="33"/>
      <c r="D19" s="33"/>
      <c r="G19" s="25">
        <v>14</v>
      </c>
      <c r="H19" s="11" t="str">
        <f t="shared" ca="1" si="0"/>
        <v/>
      </c>
      <c r="I19" s="11" t="str">
        <f>IF(D19="","",Attività_cardine1[[#This Row],[Data di inizio]]+D19-1)</f>
        <v/>
      </c>
      <c r="J19" s="4" t="str">
        <f t="shared" si="1"/>
        <v/>
      </c>
      <c r="K19" s="26" t="str">
        <f ca="1">IFERROR(IF(OR(LEN(Data_di_inizio)=0,LEN(Attività_cardine1[[#This Row],[Data di fine]])=0),"",INT(H19)-INT($H$6)),"")</f>
        <v/>
      </c>
      <c r="L19"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20" spans="2:12">
      <c r="B20" s="33"/>
      <c r="C20" s="33"/>
      <c r="D20" s="33"/>
      <c r="G20" s="25">
        <v>15</v>
      </c>
      <c r="H20" s="11" t="str">
        <f t="shared" ca="1" si="0"/>
        <v/>
      </c>
      <c r="I20" s="11" t="str">
        <f>IF(D20="","",Attività_cardine1[[#This Row],[Data di inizio]]+D20-1)</f>
        <v/>
      </c>
      <c r="J20" s="4" t="str">
        <f t="shared" si="1"/>
        <v/>
      </c>
      <c r="K20" s="26" t="str">
        <f ca="1">IFERROR(IF(OR(LEN(Data_di_inizio)=0,LEN(Attività_cardine1[[#This Row],[Data di fine]])=0),"",INT(H20)-INT($H$6)),"")</f>
        <v/>
      </c>
      <c r="L20" s="26" t="str">
        <f ca="1">IFERROR(IF(Attività_cardine1[[#This Row],[Giorno di inizio]]=0,DATEDIF(Attività_cardine1[[#This Row],[Data di inizio]],Attività_cardine1[[#This Row],[Data di fine]],"d")+1,IF(LEN(Attività_cardine1[[#This Row],[Giorno di inizio]])=0,"",DATEDIF(Attività_cardine1[[#This Row],[Data di inizio]],Attività_cardine1[[#This Row],[Data di fine]],"d")+1)),0)</f>
        <v/>
      </c>
    </row>
    <row r="21" spans="2:12">
      <c r="F21" s="22" t="s">
        <v>5</v>
      </c>
      <c r="G21" s="21" t="s">
        <v>6</v>
      </c>
      <c r="H21" s="21"/>
      <c r="I21" s="21"/>
      <c r="J21" s="21"/>
      <c r="K21" s="21"/>
      <c r="L21" s="21"/>
    </row>
    <row r="22" spans="2:12">
      <c r="G22" s="35" t="s">
        <v>35</v>
      </c>
      <c r="H22" s="36">
        <f ca="1">TODAY()</f>
        <v>44838</v>
      </c>
    </row>
  </sheetData>
  <mergeCells count="3">
    <mergeCell ref="I1:J1"/>
    <mergeCell ref="B1:D1"/>
    <mergeCell ref="B2:D2"/>
  </mergeCells>
  <printOptions horizontalCentered="1"/>
  <pageMargins left="0.7" right="0.7" top="0.75" bottom="0.75" header="0.3" footer="0.3"/>
  <pageSetup paperSize="9" fitToHeight="0"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pageSetUpPr fitToPage="1"/>
  </sheetPr>
  <dimension ref="A1:A3"/>
  <sheetViews>
    <sheetView showGridLines="0" tabSelected="1" zoomScaleNormal="100" workbookViewId="0">
      <selection activeCell="D35" sqref="D35"/>
    </sheetView>
  </sheetViews>
  <sheetFormatPr defaultRowHeight="15"/>
  <cols>
    <col min="1" max="1" width="2.5703125" customWidth="1"/>
  </cols>
  <sheetData>
    <row r="1" spans="1:1" ht="14.45" customHeight="1">
      <c r="A1" s="23" t="s">
        <v>17</v>
      </c>
    </row>
    <row r="2" spans="1:1" ht="14.45" customHeight="1"/>
    <row r="3" spans="1:1" ht="14.45" customHeight="1"/>
  </sheetData>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6"/>
  <sheetViews>
    <sheetView showGridLines="0" zoomScaleNormal="100" workbookViewId="0">
      <selection activeCell="A2" sqref="A2"/>
    </sheetView>
  </sheetViews>
  <sheetFormatPr defaultRowHeight="15"/>
  <cols>
    <col min="1" max="1" width="81.42578125" customWidth="1"/>
  </cols>
  <sheetData>
    <row r="1" spans="1:1" ht="50.1" customHeight="1">
      <c r="A1" s="1" t="s">
        <v>18</v>
      </c>
    </row>
    <row r="2" spans="1:1" s="7" customFormat="1" ht="50.1" customHeight="1">
      <c r="A2" s="5" t="s">
        <v>42</v>
      </c>
    </row>
    <row r="3" spans="1:1" s="7" customFormat="1" ht="180" customHeight="1">
      <c r="A3" s="5" t="s">
        <v>19</v>
      </c>
    </row>
    <row r="4" spans="1:1">
      <c r="A4" s="10" t="s">
        <v>20</v>
      </c>
    </row>
    <row r="5" spans="1:1" ht="270" customHeight="1">
      <c r="A5" s="5" t="s">
        <v>21</v>
      </c>
    </row>
    <row r="6" spans="1:1">
      <c r="A6" t="s">
        <v>22</v>
      </c>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0"/>
  <sheetViews>
    <sheetView showGridLines="0" zoomScaleNormal="100" workbookViewId="0"/>
  </sheetViews>
  <sheetFormatPr defaultRowHeight="15"/>
  <cols>
    <col min="1" max="1" width="2.5703125" style="22" customWidth="1"/>
    <col min="2" max="2" width="20.5703125" customWidth="1"/>
    <col min="3" max="3" width="15.7109375" customWidth="1"/>
    <col min="4" max="4" width="23.140625" style="6" customWidth="1"/>
    <col min="5" max="5" width="15.7109375" style="6" customWidth="1"/>
  </cols>
  <sheetData>
    <row r="1" spans="1:6" ht="50.1" customHeight="1">
      <c r="A1" s="22" t="s">
        <v>23</v>
      </c>
      <c r="B1" s="1" t="s">
        <v>28</v>
      </c>
    </row>
    <row r="2" spans="1:6">
      <c r="A2" s="22" t="s">
        <v>24</v>
      </c>
      <c r="B2" t="s">
        <v>29</v>
      </c>
    </row>
    <row r="3" spans="1:6">
      <c r="A3" s="22" t="s">
        <v>25</v>
      </c>
      <c r="B3">
        <v>0</v>
      </c>
    </row>
    <row r="4" spans="1:6">
      <c r="A4" s="22" t="s">
        <v>26</v>
      </c>
      <c r="B4" t="s">
        <v>30</v>
      </c>
    </row>
    <row r="5" spans="1:6" ht="15.75" thickBot="1">
      <c r="A5" s="22" t="s">
        <v>27</v>
      </c>
      <c r="B5" s="3" t="s">
        <v>31</v>
      </c>
      <c r="C5" s="3" t="s">
        <v>32</v>
      </c>
      <c r="D5" s="3" t="s">
        <v>14</v>
      </c>
      <c r="E5" s="3" t="s">
        <v>33</v>
      </c>
      <c r="F5" t="s">
        <v>34</v>
      </c>
    </row>
    <row r="6" spans="1:6" ht="15" customHeight="1">
      <c r="B6" s="12" t="str">
        <f ca="1">IFERROR(IF(LEN(OFFSET('Registro progetti'!$J6,$B$3,0,1,1))=0,"",INDEX(Attività_cardine1[],'Registro progetti'!$G6+$B$3,4)),"")</f>
        <v xml:space="preserve"> Attività 1:  Inizio</v>
      </c>
      <c r="C6" s="13">
        <f ca="1">IFERROR(IF(LEN(OFFSET('Registro progetti'!$H6,$B$3,0,1,1))=0,Data_di_fine,INDEX(Attività_cardine1[],'Registro progetti'!$G6+$B$3,2)),"")</f>
        <v>44841</v>
      </c>
      <c r="D6" s="14">
        <f ca="1">IFERROR(IF(LEN(OFFSET('Registro progetti'!$K6,$B$3,0,1,1))=0,"",INDEX(Attività_cardine1[],'Registro progetti'!$G6+$B$3,5)),"")</f>
        <v>0</v>
      </c>
      <c r="E6" s="15">
        <f ca="1">IFERROR(IF(LEN(OFFSET('Registro progetti'!$L6,$B$3,0,1,1))=0,"",INDEX(Attività_cardine1[],'Registro progetti'!$G6+$B$3,6)),"")</f>
        <v>1</v>
      </c>
    </row>
    <row r="7" spans="1:6" ht="15" customHeight="1">
      <c r="B7" s="16" t="str">
        <f ca="1">IFERROR(IF(LEN(OFFSET('Registro progetti'!$J7,$B$3,0,1,1))=0,"",INDEX(Attività_cardine1[],'Registro progetti'!$G7+$B$3,4)),"")</f>
        <v xml:space="preserve"> Attività 2:  Pippo</v>
      </c>
      <c r="C7" s="8">
        <f ca="1">IFERROR(IF(LEN(OFFSET('Registro progetti'!$H7,$B$3,0,1,1))=0,Data_di_fine,INDEX(Attività_cardine1[],'Registro progetti'!$G7+$B$3,2)),"")</f>
        <v>44858</v>
      </c>
      <c r="D7" s="9">
        <f ca="1">IFERROR(IF(LEN(OFFSET('Registro progetti'!$K7,$B$3,0,1,1))=0,"",INDEX(Attività_cardine1[],'Registro progetti'!$G7+$B$3,5)),"")</f>
        <v>17</v>
      </c>
      <c r="E7" s="17">
        <f ca="1">IFERROR(IF(LEN(OFFSET('Registro progetti'!$L7,$B$3,0,1,1))=0,"",INDEX(Attività_cardine1[],'Registro progetti'!$G7+$B$3,6)),"")</f>
        <v>1</v>
      </c>
    </row>
    <row r="8" spans="1:6" ht="15" customHeight="1">
      <c r="B8" s="16" t="str">
        <f ca="1">IFERROR(IF(LEN(OFFSET('Registro progetti'!$J8,$B$3,0,1,1))=0,"",INDEX(Attività_cardine1[],'Registro progetti'!$G8+$B$3,4)),"")</f>
        <v xml:space="preserve"> Attività 3:  Pluto</v>
      </c>
      <c r="C8" s="8">
        <f ca="1">IFERROR(IF(LEN(OFFSET('Registro progetti'!$H8,$B$3,0,1,1))=0,Data_di_fine,INDEX(Attività_cardine1[],'Registro progetti'!$G8+$B$3,2)),"")</f>
        <v>44868</v>
      </c>
      <c r="D8" s="9">
        <f ca="1">IFERROR(IF(LEN(OFFSET('Registro progetti'!$K8,$B$3,0,1,1))=0,"",INDEX(Attività_cardine1[],'Registro progetti'!$G8+$B$3,5)),"")</f>
        <v>27</v>
      </c>
      <c r="E8" s="17">
        <f ca="1">IFERROR(IF(LEN(OFFSET('Registro progetti'!$L8,$B$3,0,1,1))=0,"",INDEX(Attività_cardine1[],'Registro progetti'!$G8+$B$3,6)),"")</f>
        <v>3</v>
      </c>
    </row>
    <row r="9" spans="1:6" s="7" customFormat="1" ht="15" customHeight="1">
      <c r="A9" s="22"/>
      <c r="B9" s="16" t="str">
        <f ca="1">IFERROR(IF(LEN(OFFSET('Registro progetti'!$J9,$B$3,0,1,1))=0,"",INDEX(Attività_cardine1[],'Registro progetti'!$G9+$B$3,4)),"")</f>
        <v xml:space="preserve"> Attività 4:  Paperino</v>
      </c>
      <c r="C9" s="8">
        <f ca="1">IFERROR(IF(LEN(OFFSET('Registro progetti'!$H9,$B$3,0,1,1))=0,Data_di_fine,INDEX(Attività_cardine1[],'Registro progetti'!$G9+$B$3,2)),"")</f>
        <v>44869</v>
      </c>
      <c r="D9" s="9">
        <f ca="1">IFERROR(IF(LEN(OFFSET('Registro progetti'!$K9,$B$3,0,1,1))=0,"",INDEX(Attività_cardine1[],'Registro progetti'!$G9+$B$3,5)),"")</f>
        <v>28</v>
      </c>
      <c r="E9" s="17">
        <f ca="1">IFERROR(IF(LEN(OFFSET('Registro progetti'!$L9,$B$3,0,1,1))=0,"",INDEX(Attività_cardine1[],'Registro progetti'!$G9+$B$3,6)),"")</f>
        <v>15</v>
      </c>
    </row>
    <row r="10" spans="1:6" s="7" customFormat="1" ht="15" customHeight="1">
      <c r="A10" s="22"/>
      <c r="B10" s="16" t="str">
        <f ca="1">IFERROR(IF(LEN(OFFSET('Registro progetti'!$J10,$B$3,0,1,1))=0,"",INDEX(Attività_cardine1[],'Registro progetti'!$G10+$B$3,4)),"")</f>
        <v xml:space="preserve"> Attività 5:  Paperone</v>
      </c>
      <c r="C10" s="8">
        <f ca="1">IFERROR(IF(LEN(OFFSET('Registro progetti'!$H10,$B$3,0,1,1))=0,Data_di_fine,INDEX(Attività_cardine1[],'Registro progetti'!$G10+$B$3,2)),"")</f>
        <v>44888</v>
      </c>
      <c r="D10" s="9">
        <f ca="1">IFERROR(IF(LEN(OFFSET('Registro progetti'!$K10,$B$3,0,1,1))=0,"",INDEX(Attività_cardine1[],'Registro progetti'!$G10+$B$3,5)),"")</f>
        <v>47</v>
      </c>
      <c r="E10" s="17">
        <f ca="1">IFERROR(IF(LEN(OFFSET('Registro progetti'!$L10,$B$3,0,1,1))=0,"",INDEX(Attività_cardine1[],'Registro progetti'!$G10+$B$3,6)),"")</f>
        <v>8</v>
      </c>
    </row>
  </sheetData>
  <printOptions horizontalCentered="1"/>
  <pageMargins left="0.7" right="0.7" top="0.75" bottom="0.75" header="0.3" footer="0.3"/>
  <pageSetup paperSize="9" scale="70" fitToHeight="0" orientation="portrait" horizontalDpi="1200" verticalDpi="1200"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F876E90C-8EDE-4D57-B08F-186FE12CD4D8}">
  <ds:schemaRefs>
    <ds:schemaRef ds:uri="http://schemas.microsoft.com/sharepoint/v3/contenttype/forms"/>
  </ds:schemaRefs>
</ds:datastoreItem>
</file>

<file path=customXml/itemProps2.xml><?xml version="1.0" encoding="utf-8"?>
<ds:datastoreItem xmlns:ds="http://schemas.openxmlformats.org/officeDocument/2006/customXml" ds:itemID="{7571AF33-E002-4236-8CE7-43F9F2A64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831BF2-0015-415C-9D2C-7A347CF05F1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TM00064978</Templat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9</vt:i4>
      </vt:variant>
    </vt:vector>
  </HeadingPairs>
  <TitlesOfParts>
    <vt:vector size="13" baseType="lpstr">
      <vt:lpstr>Registro progetti</vt:lpstr>
      <vt:lpstr>Grafico di progetto</vt:lpstr>
      <vt:lpstr>Informazioni</vt:lpstr>
      <vt:lpstr>Dati grafico dinamici nascos...</vt:lpstr>
      <vt:lpstr>'Registro progetti'!Area_stampa</vt:lpstr>
      <vt:lpstr>Attività_cardine</vt:lpstr>
      <vt:lpstr>Data_di_fine</vt:lpstr>
      <vt:lpstr>Data_di_inizio</vt:lpstr>
      <vt:lpstr>Durata</vt:lpstr>
      <vt:lpstr>Giorno_di_inizio</vt:lpstr>
      <vt:lpstr>ScrollingIncrement</vt:lpstr>
      <vt:lpstr>StartDateTable</vt:lpstr>
      <vt:lpstr>'Registro progetti'!Titoli_stampa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2021-12-13T06:12:03Z</dcterms:created>
  <dcterms:modified xsi:type="dcterms:W3CDTF">2022-10-04T08:17:58Z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